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6EB953AA-3BB2-4166-B552-B29D8F65F3DE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H2" i="1"/>
  <c r="N8" i="1"/>
  <c r="N11" i="1"/>
  <c r="F4" i="1"/>
  <c r="N4" i="1"/>
  <c r="N13" i="1"/>
  <c r="N12" i="1"/>
  <c r="N15" i="1"/>
  <c r="F2" i="1"/>
  <c r="N2" i="1"/>
  <c r="N6" i="1"/>
  <c r="F9" i="1"/>
  <c r="N9" i="1"/>
  <c r="F3" i="1"/>
  <c r="E10" i="1"/>
  <c r="E3" i="1"/>
  <c r="E14" i="1"/>
  <c r="E5" i="1"/>
  <c r="N10" i="1"/>
  <c r="N14" i="1"/>
  <c r="N5" i="1"/>
  <c r="N3" i="1"/>
</calcChain>
</file>

<file path=xl/sharedStrings.xml><?xml version="1.0" encoding="utf-8"?>
<sst xmlns="http://schemas.openxmlformats.org/spreadsheetml/2006/main" count="42" uniqueCount="37">
  <si>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</si>
  <si>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</si>
  <si>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</si>
  <si>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</si>
  <si>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</si>
  <si>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</si>
  <si>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</si>
  <si>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</si>
  <si>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</si>
  <si>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</si>
  <si>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</si>
  <si>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</si>
  <si>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Södertälje P&amp;TK</t>
  </si>
  <si>
    <t>Norrköpings TK</t>
  </si>
  <si>
    <t>Sabri Agirman</t>
  </si>
  <si>
    <t>Ludvig Petersson Klimmek</t>
  </si>
  <si>
    <t>Mjölby TK</t>
  </si>
  <si>
    <t>Elliot Fylking</t>
  </si>
  <si>
    <t>Charlie Ohlin</t>
  </si>
  <si>
    <t>Gustav Sandell</t>
  </si>
  <si>
    <t>Strängnäs TK</t>
  </si>
  <si>
    <t>Frank Carlsson</t>
  </si>
  <si>
    <t>TK SAAB</t>
  </si>
  <si>
    <t>Santiago Espina</t>
  </si>
  <si>
    <t>Anton Björklund</t>
  </si>
  <si>
    <t>Trosa RK</t>
  </si>
  <si>
    <t>Hilmer Furuåker</t>
  </si>
  <si>
    <t>Lillån TK</t>
  </si>
  <si>
    <t>Jakob Lindblom</t>
  </si>
  <si>
    <t>Mjöly TK</t>
  </si>
  <si>
    <t>Algot Segnestam</t>
  </si>
  <si>
    <t>Norrköping Indoor Open</t>
  </si>
  <si>
    <t>Gutespelen</t>
  </si>
  <si>
    <t>Marcus Hornickel</t>
  </si>
  <si>
    <t>Hugo Wirèn</t>
  </si>
  <si>
    <t>Örebro TK</t>
  </si>
  <si>
    <t>William Ulne Bengtsson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</si>
</sst>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6"/>
  <sheetViews>
    <sheetView tabSelected="1" workbookViewId="0"/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31</v>
      </c>
      <c r="G1" s="2" t="s">
        <v>9</v>
      </c>
      <c r="H1" s="2" t="s">
        <v>7</v>
      </c>
      <c r="I1" s="2" t="s">
        <v>32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15" x14ac:dyDescent="0.3">
      <c r="A2" s="4" t="s">
        <v>23</v>
      </c>
      <c r="B2" t="s">
        <v>22</v>
      </c>
      <c r="C2" s="3">
        <v>101354</v>
      </c>
      <c r="F2" s="3">
        <f>3+2</f>
        <v>5</v>
      </c>
      <c r="H2" s="3">
        <f>8+2</f>
        <v>10</v>
      </c>
      <c r="N2" s="3">
        <f>SUM(E2:M2)</f>
        <v>15</v>
      </c>
    </row>
    <row r="3" spans="1:15" x14ac:dyDescent="0.3">
      <c r="A3" t="s">
        <v>15</v>
      </c>
      <c r="B3" t="s">
        <v>13</v>
      </c>
      <c r="C3" s="3">
        <v>95921</v>
      </c>
      <c r="E3" s="3">
        <f>(3+2)*2</f>
        <v>10</v>
      </c>
      <c r="F3" s="3">
        <f>2+0</f>
        <v>2</v>
      </c>
      <c r="N3" s="3">
        <f>SUM(E3:M3)</f>
        <v>12</v>
      </c>
    </row>
    <row r="4" spans="1:15" ht="16.5" customHeight="1" x14ac:dyDescent="0.3">
      <c r="A4" s="4" t="s">
        <v>30</v>
      </c>
      <c r="B4" t="s">
        <v>20</v>
      </c>
      <c r="C4" s="3">
        <v>68066</v>
      </c>
      <c r="F4" s="3">
        <f>2+4+2</f>
        <v>8</v>
      </c>
      <c r="G4" s="3">
        <v>4</v>
      </c>
      <c r="N4" s="3">
        <f>SUM(E4:M4)</f>
        <v>12</v>
      </c>
    </row>
    <row r="5" spans="1:15" x14ac:dyDescent="0.3">
      <c r="A5" t="s">
        <v>17</v>
      </c>
      <c r="B5" t="s">
        <v>13</v>
      </c>
      <c r="C5" s="3">
        <v>96446</v>
      </c>
      <c r="E5" s="3">
        <f>2*2</f>
        <v>4</v>
      </c>
      <c r="F5" s="3">
        <v>1</v>
      </c>
      <c r="N5" s="3">
        <f>SUM(E5:M5)</f>
        <v>5</v>
      </c>
    </row>
    <row r="6" spans="1:15" x14ac:dyDescent="0.3">
      <c r="A6" t="s">
        <v>21</v>
      </c>
      <c r="B6" t="s">
        <v>22</v>
      </c>
      <c r="C6" s="3">
        <v>103388</v>
      </c>
      <c r="F6" s="3">
        <v>3</v>
      </c>
      <c r="G6" s="3">
        <v>2</v>
      </c>
      <c r="N6" s="3">
        <f>SUM(E6:M6)</f>
        <v>5</v>
      </c>
    </row>
    <row r="7" spans="1:15" x14ac:dyDescent="0.3">
      <c r="A7" s="4" t="s">
        <v>36</v>
      </c>
      <c r="B7" t="s">
        <v>12</v>
      </c>
      <c r="C7" s="3">
        <v>95368</v>
      </c>
      <c r="H7" s="3">
        <v>4</v>
      </c>
      <c r="N7" s="3">
        <f>SUM(E7:M7)</f>
        <v>4</v>
      </c>
    </row>
    <row r="8" spans="1:15" x14ac:dyDescent="0.3">
      <c r="A8" s="4" t="s">
        <v>34</v>
      </c>
      <c r="B8" t="s">
        <v>35</v>
      </c>
      <c r="C8" s="3">
        <v>90520</v>
      </c>
      <c r="G8" s="3">
        <v>4</v>
      </c>
      <c r="N8" s="3">
        <f>SUM(E8:M8)</f>
        <v>4</v>
      </c>
    </row>
    <row r="9" spans="1:15" x14ac:dyDescent="0.3">
      <c r="A9" t="s">
        <v>19</v>
      </c>
      <c r="B9" t="s">
        <v>20</v>
      </c>
      <c r="C9" s="3">
        <v>93448</v>
      </c>
      <c r="F9" s="3">
        <f>1+0</f>
        <v>1</v>
      </c>
      <c r="H9" s="3">
        <v>2</v>
      </c>
      <c r="N9" s="3">
        <f>SUM(E9:M9)</f>
        <v>3</v>
      </c>
    </row>
    <row r="10" spans="1:15" x14ac:dyDescent="0.3">
      <c r="A10" t="s">
        <v>18</v>
      </c>
      <c r="B10" t="s">
        <v>16</v>
      </c>
      <c r="C10" s="3">
        <v>104554</v>
      </c>
      <c r="E10" s="3">
        <f>1*2</f>
        <v>2</v>
      </c>
      <c r="N10" s="3">
        <f>SUM(E10:M10)</f>
        <v>2</v>
      </c>
    </row>
    <row r="11" spans="1:15" x14ac:dyDescent="0.3">
      <c r="A11" s="4" t="s">
        <v>33</v>
      </c>
      <c r="B11" t="s">
        <v>20</v>
      </c>
      <c r="C11" s="3">
        <v>103997</v>
      </c>
      <c r="G11" s="3">
        <v>0</v>
      </c>
      <c r="H11" s="3">
        <v>2</v>
      </c>
      <c r="N11" s="3">
        <f>SUM(E11:M11)</f>
        <v>2</v>
      </c>
    </row>
    <row r="12" spans="1:15" x14ac:dyDescent="0.3">
      <c r="A12" s="4" t="s">
        <v>26</v>
      </c>
      <c r="B12" t="s">
        <v>27</v>
      </c>
      <c r="C12" s="3">
        <v>90598</v>
      </c>
      <c r="F12" s="3">
        <v>0</v>
      </c>
      <c r="G12" s="3">
        <v>0</v>
      </c>
      <c r="N12" s="3">
        <f>SUM(E12:M12)</f>
        <v>0</v>
      </c>
    </row>
    <row r="13" spans="1:15" x14ac:dyDescent="0.3">
      <c r="A13" s="4" t="s">
        <v>28</v>
      </c>
      <c r="B13" t="s">
        <v>29</v>
      </c>
      <c r="C13" s="3">
        <v>99489</v>
      </c>
      <c r="F13" s="3">
        <v>0</v>
      </c>
      <c r="N13" s="3">
        <f>SUM(E13:M13)</f>
        <v>0</v>
      </c>
    </row>
    <row r="14" spans="1:15" ht="16.5" customHeight="1" x14ac:dyDescent="0.3">
      <c r="A14" t="s">
        <v>14</v>
      </c>
      <c r="B14" t="s">
        <v>12</v>
      </c>
      <c r="C14" s="3">
        <v>102263</v>
      </c>
      <c r="E14" s="3">
        <f>0*2</f>
        <v>0</v>
      </c>
      <c r="N14" s="3">
        <f>SUM(E14:M14)</f>
        <v>0</v>
      </c>
    </row>
    <row r="15" spans="1:15" x14ac:dyDescent="0.3">
      <c r="A15" s="4" t="s">
        <v>24</v>
      </c>
      <c r="B15" t="s">
        <v>25</v>
      </c>
      <c r="C15" s="3">
        <v>105662</v>
      </c>
      <c r="F15" s="3">
        <v>0</v>
      </c>
      <c r="N15" s="3">
        <f>SUM(E15:M15)</f>
        <v>0</v>
      </c>
    </row>
    <row r="16" spans="1:15" x14ac:dyDescent="0.3">
      <c r="A16" s="4"/>
    </row>
  </sheetData>
  <sortState xmlns:xlrd2="http://schemas.microsoft.com/office/spreadsheetml/2017/richdata2" ref="A2:N15">
    <sortCondition descending="1" ref="N2:N15"/>
    <sortCondition ref="B2:B15"/>
    <sortCondition ref="A2:A1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PS12B. Poängställning efter Eskilstuns Junior Cup</oddHeader>
    <oddFooter>&amp;RUppdaterad av Rolf, 25-05-20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2025-05-20T07:49:51Z</cp:lastPrinted>
  <dcterms:created xsi:type="dcterms:W3CDTF">2019-02-07T10:52:31Z</dcterms:created>
  <dcterms:modified xsi:type="dcterms:W3CDTF">2025-06-03T09:03:06Z</dcterms:modified>
</cp:coreProperties>
</file>