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5\"/>
    </mc:Choice>
  </mc:AlternateContent>
  <xr:revisionPtr revIDLastSave="0" documentId="13_ncr:1_{D94CD8B5-DC76-4786-80C9-D4FC6022E4C0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Sheet1!$A$1:$N$21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1" l="1"/>
  <c r="N19" i="1"/>
  <c r="N12" i="1"/>
  <c r="E10" i="1"/>
  <c r="N10" i="1"/>
  <c r="J13" i="1"/>
  <c r="J9" i="1"/>
  <c r="J4" i="1"/>
  <c r="J2" i="1"/>
  <c r="J8" i="1"/>
  <c r="J17" i="1"/>
  <c r="N17" i="1"/>
  <c r="N13" i="1"/>
  <c r="N9" i="1"/>
  <c r="N18" i="1"/>
  <c r="F5" i="1"/>
  <c r="N5" i="1"/>
  <c r="E11" i="1"/>
  <c r="N11" i="1"/>
  <c r="N14" i="1"/>
  <c r="N15" i="1"/>
  <c r="E7" i="1"/>
  <c r="N7" i="1"/>
  <c r="E2" i="1"/>
  <c r="N2" i="1"/>
  <c r="E6" i="1"/>
  <c r="E3" i="1"/>
  <c r="E4" i="1"/>
  <c r="E8" i="1"/>
  <c r="N4" i="1"/>
  <c r="N3" i="1"/>
  <c r="N8" i="1"/>
  <c r="N6" i="1"/>
  <c r="N16" i="1"/>
</calcChain>
</file>

<file path=xl/sharedStrings.xml><?xml version="1.0" encoding="utf-8"?>
<sst xmlns="http://schemas.openxmlformats.org/spreadsheetml/2006/main" count="50" uniqueCount="38">
  <si>
    <t>Namn</t>
  </si>
  <si>
    <t>Klubb</t>
  </si>
  <si>
    <t>F-år</t>
  </si>
  <si>
    <t>Bosse Larsson Cup</t>
  </si>
  <si>
    <t>Linköping Junior Open</t>
  </si>
  <si>
    <t>Summa</t>
  </si>
  <si>
    <t>Lic.nr.</t>
  </si>
  <si>
    <t>Visholmen Cup</t>
  </si>
  <si>
    <t>Södertälje P&amp;TK</t>
  </si>
  <si>
    <t>Junior-RM inne</t>
  </si>
  <si>
    <t>Eskilstuna Junior Cup</t>
  </si>
  <si>
    <t>Junior-RM ute</t>
  </si>
  <si>
    <t>Folktandvården  Cup</t>
  </si>
  <si>
    <t>Mjölby TK</t>
  </si>
  <si>
    <t>Adele Ure</t>
  </si>
  <si>
    <t>Cornelia Krause</t>
  </si>
  <si>
    <t>Noelia Ure</t>
  </si>
  <si>
    <t xml:space="preserve">Meiaine Oduncu </t>
  </si>
  <si>
    <t>Sofia Malets</t>
  </si>
  <si>
    <t>Norrköpings TK</t>
  </si>
  <si>
    <t>Stina Nimani</t>
  </si>
  <si>
    <t>Örebro TK</t>
  </si>
  <si>
    <t>Mary Elin</t>
  </si>
  <si>
    <t>Elise Koc</t>
  </si>
  <si>
    <t>Alva Evans</t>
  </si>
  <si>
    <t>Oxelösunds TK</t>
  </si>
  <si>
    <t>Maria Stan</t>
  </si>
  <si>
    <t>Sara Avdic</t>
  </si>
  <si>
    <t>Era Nimani</t>
  </si>
  <si>
    <t>Stina Engblom</t>
  </si>
  <si>
    <t>Norrköping Indoor Open</t>
  </si>
  <si>
    <t>Gutespelen</t>
  </si>
  <si>
    <t>Sirat Brar</t>
  </si>
  <si>
    <t>Isabel Linderoth</t>
  </si>
  <si>
    <t>Stella Högfeldt</t>
  </si>
  <si>
    <t>Strängnäs TK</t>
  </si>
  <si>
    <t>Vera Barsk</t>
  </si>
  <si>
    <t>Svea Sjöström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</si>
</sst>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21"/>
  <sheetViews>
    <sheetView tabSelected="1" topLeftCell="A2" workbookViewId="0">
      <selection activeCell="C20" sqref="C20"/>
    </sheetView>
  </sheetViews>
  <sheetFormatPr defaultColWidth="11" defaultRowHeight="15.6" x14ac:dyDescent="0.3"/>
  <cols>
    <col min="1" max="1" width="21.59765625" bestFit="1" customWidth="1"/>
    <col min="2" max="2" width="17.5" bestFit="1" customWidth="1"/>
    <col min="3" max="3" width="8.59765625" style="3" customWidth="1"/>
    <col min="4" max="4" width="8.59765625" customWidth="1"/>
    <col min="5" max="5" width="6.59765625" customWidth="1"/>
    <col min="6" max="13" width="6.59765625" style="3" customWidth="1"/>
    <col min="14" max="14" width="11" style="3"/>
  </cols>
  <sheetData>
    <row r="1" spans="1:15" ht="130.19999999999999" x14ac:dyDescent="0.3">
      <c r="A1" s="1" t="s">
        <v>0</v>
      </c>
      <c r="B1" s="1" t="s">
        <v>1</v>
      </c>
      <c r="C1" s="1" t="s">
        <v>6</v>
      </c>
      <c r="D1" s="1" t="s">
        <v>2</v>
      </c>
      <c r="E1" s="2" t="s">
        <v>9</v>
      </c>
      <c r="F1" s="2" t="s">
        <v>30</v>
      </c>
      <c r="G1" s="2" t="s">
        <v>10</v>
      </c>
      <c r="H1" s="2" t="s">
        <v>7</v>
      </c>
      <c r="I1" s="2" t="s">
        <v>31</v>
      </c>
      <c r="J1" s="2" t="s">
        <v>11</v>
      </c>
      <c r="K1" s="2" t="s">
        <v>4</v>
      </c>
      <c r="L1" s="2" t="s">
        <v>3</v>
      </c>
      <c r="M1" s="2" t="s">
        <v>12</v>
      </c>
      <c r="N1" s="2" t="s">
        <v>5</v>
      </c>
      <c r="O1" s="1"/>
    </row>
    <row r="2" spans="1:15" x14ac:dyDescent="0.3">
      <c r="A2" t="s">
        <v>22</v>
      </c>
      <c r="B2" t="s">
        <v>13</v>
      </c>
      <c r="C2" s="3">
        <v>99426</v>
      </c>
      <c r="E2" s="3">
        <f>(2+2)*2</f>
        <v>8</v>
      </c>
      <c r="F2" s="3">
        <v>0</v>
      </c>
      <c r="J2" s="3">
        <f>2*(2+2)</f>
        <v>8</v>
      </c>
      <c r="L2" s="3">
        <f>6+2</f>
        <v>8</v>
      </c>
      <c r="N2" s="3">
        <f>SUM(E2:M2)</f>
        <v>24</v>
      </c>
    </row>
    <row r="3" spans="1:15" x14ac:dyDescent="0.3">
      <c r="A3" s="4" t="s">
        <v>18</v>
      </c>
      <c r="B3" t="s">
        <v>19</v>
      </c>
      <c r="C3" s="3">
        <v>96651</v>
      </c>
      <c r="E3" s="3">
        <f>(3+4+2)*2</f>
        <v>18</v>
      </c>
      <c r="N3" s="3">
        <f t="shared" ref="N3:N19" si="0">SUM(E3:M3)</f>
        <v>18</v>
      </c>
    </row>
    <row r="4" spans="1:15" x14ac:dyDescent="0.3">
      <c r="A4" s="4" t="s">
        <v>20</v>
      </c>
      <c r="B4" t="s">
        <v>21</v>
      </c>
      <c r="C4" s="3">
        <v>105944</v>
      </c>
      <c r="E4" s="3">
        <f>2*2</f>
        <v>4</v>
      </c>
      <c r="J4" s="3">
        <f>2*(2+0)</f>
        <v>4</v>
      </c>
      <c r="L4" s="3">
        <v>2</v>
      </c>
      <c r="N4" s="3">
        <f>SUM(E4:M4)</f>
        <v>10</v>
      </c>
    </row>
    <row r="5" spans="1:15" x14ac:dyDescent="0.3">
      <c r="A5" t="s">
        <v>29</v>
      </c>
      <c r="B5" t="s">
        <v>13</v>
      </c>
      <c r="C5" s="3">
        <v>95893</v>
      </c>
      <c r="F5" s="3">
        <f>1</f>
        <v>1</v>
      </c>
      <c r="G5" s="3">
        <v>8</v>
      </c>
      <c r="N5" s="3">
        <f>SUM(E5:M5)</f>
        <v>9</v>
      </c>
    </row>
    <row r="6" spans="1:15" x14ac:dyDescent="0.3">
      <c r="A6" t="s">
        <v>17</v>
      </c>
      <c r="B6" t="s">
        <v>8</v>
      </c>
      <c r="C6" s="3">
        <v>104580</v>
      </c>
      <c r="E6" s="3">
        <f>2*2</f>
        <v>4</v>
      </c>
      <c r="N6" s="3">
        <f t="shared" si="0"/>
        <v>4</v>
      </c>
    </row>
    <row r="7" spans="1:15" x14ac:dyDescent="0.3">
      <c r="A7" t="s">
        <v>24</v>
      </c>
      <c r="B7" t="s">
        <v>25</v>
      </c>
      <c r="C7" s="3">
        <v>104594</v>
      </c>
      <c r="E7" s="3">
        <f>1*2</f>
        <v>2</v>
      </c>
      <c r="G7" s="3">
        <v>2</v>
      </c>
      <c r="N7" s="3">
        <f t="shared" si="0"/>
        <v>4</v>
      </c>
    </row>
    <row r="8" spans="1:15" x14ac:dyDescent="0.3">
      <c r="A8" t="s">
        <v>14</v>
      </c>
      <c r="B8" t="s">
        <v>8</v>
      </c>
      <c r="C8" s="3">
        <v>98851</v>
      </c>
      <c r="E8" s="3">
        <f>1*2</f>
        <v>2</v>
      </c>
      <c r="G8" s="3">
        <v>0</v>
      </c>
      <c r="J8" s="3">
        <f>2*1</f>
        <v>2</v>
      </c>
      <c r="N8" s="3">
        <f t="shared" si="0"/>
        <v>4</v>
      </c>
    </row>
    <row r="9" spans="1:15" x14ac:dyDescent="0.3">
      <c r="A9" s="4" t="s">
        <v>33</v>
      </c>
      <c r="B9" t="s">
        <v>21</v>
      </c>
      <c r="C9" s="3">
        <v>1003534</v>
      </c>
      <c r="E9" s="3"/>
      <c r="J9" s="3">
        <f>2*1</f>
        <v>2</v>
      </c>
      <c r="L9" s="3">
        <v>2</v>
      </c>
      <c r="N9" s="3">
        <f>SUM(E9:M9)</f>
        <v>4</v>
      </c>
    </row>
    <row r="10" spans="1:15" x14ac:dyDescent="0.3">
      <c r="A10" s="4" t="s">
        <v>15</v>
      </c>
      <c r="B10" t="s">
        <v>8</v>
      </c>
      <c r="C10" s="3">
        <v>103259</v>
      </c>
      <c r="E10" s="3">
        <f>1*2</f>
        <v>2</v>
      </c>
      <c r="N10" s="3">
        <f t="shared" si="0"/>
        <v>2</v>
      </c>
    </row>
    <row r="11" spans="1:15" x14ac:dyDescent="0.3">
      <c r="A11" t="s">
        <v>27</v>
      </c>
      <c r="B11" t="s">
        <v>8</v>
      </c>
      <c r="C11" s="3">
        <v>102198</v>
      </c>
      <c r="E11" s="3">
        <f>1*2</f>
        <v>2</v>
      </c>
      <c r="N11" s="3">
        <f t="shared" si="0"/>
        <v>2</v>
      </c>
    </row>
    <row r="12" spans="1:15" x14ac:dyDescent="0.3">
      <c r="A12" t="s">
        <v>28</v>
      </c>
      <c r="B12" t="s">
        <v>21</v>
      </c>
      <c r="C12" s="3">
        <v>106817</v>
      </c>
      <c r="E12" s="3">
        <v>0</v>
      </c>
      <c r="L12" s="3">
        <v>2</v>
      </c>
      <c r="N12" s="3">
        <f>SUM(E12:M12)</f>
        <v>2</v>
      </c>
    </row>
    <row r="13" spans="1:15" x14ac:dyDescent="0.3">
      <c r="A13" s="4" t="s">
        <v>34</v>
      </c>
      <c r="B13" t="s">
        <v>35</v>
      </c>
      <c r="C13" s="3">
        <v>102638</v>
      </c>
      <c r="J13" s="3">
        <f>2*0</f>
        <v>0</v>
      </c>
      <c r="N13" s="3">
        <f>SUM(E13:M13)</f>
        <v>0</v>
      </c>
    </row>
    <row r="14" spans="1:15" x14ac:dyDescent="0.3">
      <c r="A14" t="s">
        <v>23</v>
      </c>
      <c r="B14" t="s">
        <v>8</v>
      </c>
      <c r="C14" s="3">
        <v>102381</v>
      </c>
      <c r="E14" s="3">
        <v>0</v>
      </c>
      <c r="N14" s="3">
        <f t="shared" si="0"/>
        <v>0</v>
      </c>
    </row>
    <row r="15" spans="1:15" x14ac:dyDescent="0.3">
      <c r="A15" t="s">
        <v>26</v>
      </c>
      <c r="B15" t="s">
        <v>8</v>
      </c>
      <c r="C15" s="3">
        <v>102221</v>
      </c>
      <c r="E15" s="3">
        <v>0</v>
      </c>
      <c r="N15" s="3">
        <f t="shared" si="0"/>
        <v>0</v>
      </c>
    </row>
    <row r="16" spans="1:15" x14ac:dyDescent="0.3">
      <c r="A16" t="s">
        <v>16</v>
      </c>
      <c r="B16" t="s">
        <v>8</v>
      </c>
      <c r="C16" s="3">
        <v>98859</v>
      </c>
      <c r="E16" s="3">
        <v>0</v>
      </c>
      <c r="N16" s="3">
        <f t="shared" si="0"/>
        <v>0</v>
      </c>
    </row>
    <row r="17" spans="1:14" x14ac:dyDescent="0.3">
      <c r="A17" s="4" t="s">
        <v>36</v>
      </c>
      <c r="B17" t="s">
        <v>21</v>
      </c>
      <c r="C17" s="3">
        <v>101558</v>
      </c>
      <c r="J17" s="3">
        <f>2*0</f>
        <v>0</v>
      </c>
      <c r="L17" s="3">
        <v>0</v>
      </c>
      <c r="N17" s="3">
        <f>SUM(E17:M17)</f>
        <v>0</v>
      </c>
    </row>
    <row r="18" spans="1:14" x14ac:dyDescent="0.3">
      <c r="A18" s="4" t="s">
        <v>32</v>
      </c>
      <c r="B18" t="s">
        <v>21</v>
      </c>
      <c r="C18" s="3">
        <v>90577</v>
      </c>
      <c r="E18" s="3"/>
      <c r="G18" s="3">
        <v>0</v>
      </c>
      <c r="N18" s="3">
        <f>SUM(E18:M18)</f>
        <v>0</v>
      </c>
    </row>
    <row r="19" spans="1:14" x14ac:dyDescent="0.3">
      <c r="A19" t="s">
        <v>37</v>
      </c>
      <c r="B19" t="s">
        <v>21</v>
      </c>
      <c r="C19" s="3">
        <v>109763</v>
      </c>
      <c r="L19" s="3">
        <v>0</v>
      </c>
      <c r="N19" s="3">
        <f t="shared" si="0"/>
        <v>0</v>
      </c>
    </row>
    <row r="20" spans="1:14" x14ac:dyDescent="0.3">
      <c r="A20" s="4"/>
      <c r="E20" s="3"/>
    </row>
    <row r="21" spans="1:14" x14ac:dyDescent="0.3">
      <c r="A21" s="4"/>
    </row>
  </sheetData>
  <sortState xmlns:xlrd2="http://schemas.microsoft.com/office/spreadsheetml/2017/richdata2" ref="A3:O18">
    <sortCondition descending="1" ref="N3:N18"/>
    <sortCondition ref="B3:B18"/>
    <sortCondition ref="A3:A18"/>
  </sortState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horizontalDpi="4294967293" verticalDpi="0" r:id="rId1"/>
  <headerFooter>
    <oddHeader>&amp;L&amp;"-,Fet"&amp;14Road to Öst Team Cup 2025 powered by TENNIS-POINT.
FS12B. Poängställning efter Bosse Larsson Cup</oddHeader>
    <oddFooter>&amp;RUppdaterad av Rolf 25-10-06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2025-10-06T10:26:27Z</cp:lastPrinted>
  <dcterms:created xsi:type="dcterms:W3CDTF">2019-02-07T10:52:31Z</dcterms:created>
  <dcterms:modified xsi:type="dcterms:W3CDTF">2025-10-06T11:25:27Z</dcterms:modified>
</cp:coreProperties>
</file>