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lf\OneDrive\Dokument\Från gamla datorn\SvTÖ\Road to Öst Team Cup 2025\"/>
    </mc:Choice>
  </mc:AlternateContent>
  <xr:revisionPtr revIDLastSave="0" documentId="8_{CA545ADD-6B78-4D2C-938D-A4564E72E61F}" xr6:coauthVersionLast="47" xr6:coauthVersionMax="47" xr10:uidLastSave="{00000000-0000-0000-0000-000000000000}"/>
  <bookViews>
    <workbookView xWindow="-108" yWindow="-108" windowWidth="23256" windowHeight="12576" xr2:uid="{914E26CD-10DE-3646-9436-6A731EA467D5}"/>
  </bookViews>
  <sheets>
    <sheet name="Sheet1" sheetId="1" r:id="rId1"/>
  </sheets>
  <definedNames>
    <definedName name="_xlnm.Print_Area" localSheetId="0">Sheet1!$A$1:$N$44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8" i="1" l="1"/>
  <c r="N8" i="1"/>
  <c r="N19" i="1"/>
  <c r="N7" i="1"/>
  <c r="N27" i="1"/>
  <c r="N25" i="1"/>
  <c r="N31" i="1"/>
  <c r="N32" i="1"/>
  <c r="K12" i="1"/>
  <c r="N12" i="1"/>
  <c r="K17" i="1"/>
  <c r="N17" i="1"/>
  <c r="N33" i="1"/>
  <c r="N18" i="1"/>
  <c r="N28" i="1"/>
  <c r="K11" i="1"/>
  <c r="N13" i="1"/>
  <c r="N15" i="1"/>
  <c r="N21" i="1"/>
  <c r="N16" i="1"/>
  <c r="N3" i="1"/>
  <c r="N22" i="1"/>
  <c r="J2" i="1"/>
  <c r="J6" i="1"/>
  <c r="J5" i="1"/>
  <c r="J30" i="1"/>
  <c r="J14" i="1"/>
  <c r="J29" i="1"/>
  <c r="J20" i="1"/>
  <c r="N20" i="1"/>
  <c r="J10" i="1"/>
  <c r="J9" i="1"/>
  <c r="N34" i="1"/>
  <c r="N14" i="1"/>
  <c r="N29" i="1"/>
  <c r="N5" i="1"/>
  <c r="N2" i="1"/>
  <c r="N4" i="1"/>
  <c r="N35" i="1"/>
  <c r="N6" i="1"/>
  <c r="N11" i="1"/>
  <c r="N26" i="1"/>
  <c r="N9" i="1"/>
  <c r="N10" i="1"/>
  <c r="N30" i="1"/>
  <c r="N23" i="1"/>
</calcChain>
</file>

<file path=xl/sharedStrings.xml><?xml version="1.0" encoding="utf-8"?>
<sst xmlns="http://schemas.openxmlformats.org/spreadsheetml/2006/main" count="94" uniqueCount="65">
  <si>
    <t>Namn</t>
  </si>
  <si>
    <t>Klubb</t>
  </si>
  <si>
    <t>F-år</t>
  </si>
  <si>
    <t>Bosse Larsson Cup</t>
  </si>
  <si>
    <t>Linköping Junior Open</t>
  </si>
  <si>
    <t>Summa</t>
  </si>
  <si>
    <t>Norrköpings TK</t>
  </si>
  <si>
    <t>Lic.nr.</t>
  </si>
  <si>
    <t>Visholmen Cup</t>
  </si>
  <si>
    <t>Strängnäs TK</t>
  </si>
  <si>
    <t xml:space="preserve">Eskilstuna Junior Cup </t>
  </si>
  <si>
    <t>Junior-RM inne</t>
  </si>
  <si>
    <t>Junior-RM Ute</t>
  </si>
  <si>
    <t>Folktandvården  Cup</t>
  </si>
  <si>
    <t>TK SAAB</t>
  </si>
  <si>
    <t>Ilyada Dicle Nagis</t>
  </si>
  <si>
    <t>Elton Log</t>
  </si>
  <si>
    <t>Mjölby TK</t>
  </si>
  <si>
    <t>Södertälje P&amp;TK</t>
  </si>
  <si>
    <t>Lucas Ure</t>
  </si>
  <si>
    <t>Visby TK</t>
  </si>
  <si>
    <t>Elias Zsigmond</t>
  </si>
  <si>
    <t>Ebbe Carlnäs</t>
  </si>
  <si>
    <t>Tristan Arja</t>
  </si>
  <si>
    <t>Frank Carlsson</t>
  </si>
  <si>
    <t>Jacob Lindblom</t>
  </si>
  <si>
    <t>Noah Hanna</t>
  </si>
  <si>
    <t>Sahaj Kothari</t>
  </si>
  <si>
    <t>Leo Ek Borgström</t>
  </si>
  <si>
    <t>Norrköping Indoor Open</t>
  </si>
  <si>
    <t>Gutaspelen</t>
  </si>
  <si>
    <t>Kaspar Petersson Klimmek</t>
  </si>
  <si>
    <r>
      <rPr>
        <sz val="12"/>
        <color theme="1"/>
        <rFont val="Aptos Narrow"/>
        <family val="2"/>
      </rPr>
      <t>¹</t>
    </r>
    <r>
      <rPr>
        <sz val="12"/>
        <color theme="1"/>
        <rFont val="Calibri"/>
        <family val="2"/>
      </rPr>
      <t>)</t>
    </r>
  </si>
  <si>
    <t>¹)</t>
  </si>
  <si>
    <t>¹) Anmäld men spelade ingen match.</t>
  </si>
  <si>
    <r>
      <t>Arvid Moberg</t>
    </r>
    <r>
      <rPr>
        <sz val="12"/>
        <color theme="1"/>
        <rFont val="Aptos Narrow"/>
        <family val="2"/>
      </rPr>
      <t>²</t>
    </r>
    <r>
      <rPr>
        <sz val="12"/>
        <color theme="1"/>
        <rFont val="Calibri"/>
        <family val="2"/>
      </rPr>
      <t>)</t>
    </r>
  </si>
  <si>
    <t>Shahlin Andersson</t>
  </si>
  <si>
    <t>²) Bytt klubb fr.o.m. 2025-05-01 från Strängnäs TK</t>
  </si>
  <si>
    <t>Anton Holmqvist</t>
  </si>
  <si>
    <t>Marcus Hornickel</t>
  </si>
  <si>
    <r>
      <t>2</t>
    </r>
    <r>
      <rPr>
        <sz val="12"/>
        <color theme="1"/>
        <rFont val="Aptos Narrow"/>
        <family val="2"/>
      </rPr>
      <t>³</t>
    </r>
    <r>
      <rPr>
        <sz val="12"/>
        <color theme="1"/>
        <rFont val="Calibri"/>
        <family val="2"/>
      </rPr>
      <t>)</t>
    </r>
  </si>
  <si>
    <t>Oxelösunds TK</t>
  </si>
  <si>
    <t>Gamid Korkmasov</t>
  </si>
  <si>
    <t>Hugo Öjefors</t>
  </si>
  <si>
    <t>³) Vann två matcher i gruppspelet, men gav upp i tredje matchen, och kom, enligt min bedömning, på andra plats i gruppspelet.</t>
  </si>
  <si>
    <t>Gustav Sandell</t>
  </si>
  <si>
    <t>Alexander Brar</t>
  </si>
  <si>
    <t>Inge Isakov Godtlibsen</t>
  </si>
  <si>
    <t>Algot Segnestam</t>
  </si>
  <si>
    <t>Louie Waktel</t>
  </si>
  <si>
    <t>Adam Demirel</t>
  </si>
  <si>
    <t>Karl-Oskar Nordèn</t>
  </si>
  <si>
    <t>Hilmer Furåker</t>
  </si>
  <si>
    <t>Lillån TK</t>
  </si>
  <si>
    <t>Santiago Espina</t>
  </si>
  <si>
    <t>Anton Lilliehjort</t>
  </si>
  <si>
    <t>Gustav Emilsson</t>
  </si>
  <si>
    <t>Oskar Häggmark</t>
  </si>
  <si>
    <t>Åby TK</t>
  </si>
  <si>
    <t>Filip Demirel</t>
  </si>
  <si>
    <t>Charlie Ohlin</t>
  </si>
  <si>
    <t>Hugo Wirèn</t>
  </si>
  <si>
    <t>Örebro TK</t>
  </si>
  <si>
    <t>Andrei Malets</t>
  </si>
  <si>
    <r>
      <rPr>
        <sz val="12"/>
        <color theme="1"/>
        <rFont val="Aptos Narrow"/>
        <family val="2"/>
      </rPr>
      <t>¹</t>
    </r>
    <r>
      <rPr>
        <sz val="13.45"/>
        <color theme="1"/>
        <rFont val="Calibri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</si>
</sst>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Aptos Narrow"/>
      <family val="2"/>
    </font>
    <font>
      <sz val="13.45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textRotation="90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E5968-E715-8B4A-93FD-1D270848A871}">
  <sheetPr>
    <pageSetUpPr fitToPage="1"/>
  </sheetPr>
  <dimension ref="A1:O44"/>
  <sheetViews>
    <sheetView tabSelected="1" zoomScale="112" zoomScaleNormal="112" workbookViewId="0">
      <selection activeCell="N7" sqref="N7"/>
    </sheetView>
  </sheetViews>
  <sheetFormatPr defaultColWidth="11" defaultRowHeight="15.6" x14ac:dyDescent="0.3"/>
  <cols>
    <col min="1" max="1" width="22.59765625" customWidth="1"/>
    <col min="2" max="2" width="17.5" bestFit="1" customWidth="1"/>
    <col min="3" max="3" width="8.59765625" style="3" customWidth="1"/>
    <col min="4" max="4" width="8.59765625" customWidth="1"/>
    <col min="5" max="13" width="6.59765625" style="3" customWidth="1"/>
    <col min="14" max="14" width="11" style="3"/>
  </cols>
  <sheetData>
    <row r="1" spans="1:15" ht="129.6" x14ac:dyDescent="0.3">
      <c r="A1" s="1" t="s">
        <v>0</v>
      </c>
      <c r="B1" s="1" t="s">
        <v>1</v>
      </c>
      <c r="C1" s="1" t="s">
        <v>7</v>
      </c>
      <c r="D1" s="1" t="s">
        <v>2</v>
      </c>
      <c r="E1" s="2" t="s">
        <v>11</v>
      </c>
      <c r="F1" s="2" t="s">
        <v>29</v>
      </c>
      <c r="G1" s="2" t="s">
        <v>10</v>
      </c>
      <c r="H1" s="2" t="s">
        <v>8</v>
      </c>
      <c r="I1" s="2" t="s">
        <v>30</v>
      </c>
      <c r="J1" s="2" t="s">
        <v>12</v>
      </c>
      <c r="K1" s="2" t="s">
        <v>4</v>
      </c>
      <c r="L1" s="2" t="s">
        <v>3</v>
      </c>
      <c r="M1" s="2" t="s">
        <v>13</v>
      </c>
      <c r="N1" s="2" t="s">
        <v>5</v>
      </c>
      <c r="O1" s="1"/>
    </row>
    <row r="2" spans="1:15" x14ac:dyDescent="0.3">
      <c r="A2" s="4" t="s">
        <v>28</v>
      </c>
      <c r="B2" t="s">
        <v>6</v>
      </c>
      <c r="C2" s="3">
        <v>92142</v>
      </c>
      <c r="E2" s="3">
        <v>14</v>
      </c>
      <c r="F2" s="5" t="s">
        <v>32</v>
      </c>
      <c r="J2" s="3">
        <f>2*(4+2)</f>
        <v>12</v>
      </c>
      <c r="N2" s="3">
        <f t="shared" ref="N2:N23" si="0">SUM(E2:M2)</f>
        <v>26</v>
      </c>
    </row>
    <row r="3" spans="1:15" x14ac:dyDescent="0.3">
      <c r="A3" s="4" t="s">
        <v>47</v>
      </c>
      <c r="B3" t="s">
        <v>41</v>
      </c>
      <c r="C3" s="3">
        <v>92035</v>
      </c>
      <c r="E3" s="3">
        <v>4</v>
      </c>
      <c r="F3" s="3">
        <v>7</v>
      </c>
      <c r="H3" s="3">
        <v>10</v>
      </c>
      <c r="J3" s="3">
        <v>2</v>
      </c>
      <c r="N3" s="3">
        <f t="shared" si="0"/>
        <v>23</v>
      </c>
    </row>
    <row r="4" spans="1:15" x14ac:dyDescent="0.3">
      <c r="A4" s="4" t="s">
        <v>27</v>
      </c>
      <c r="B4" t="s">
        <v>18</v>
      </c>
      <c r="C4" s="3">
        <v>100100</v>
      </c>
      <c r="E4" s="3">
        <v>20</v>
      </c>
      <c r="N4" s="3">
        <f t="shared" si="0"/>
        <v>20</v>
      </c>
    </row>
    <row r="5" spans="1:15" x14ac:dyDescent="0.3">
      <c r="A5" t="s">
        <v>19</v>
      </c>
      <c r="B5" t="s">
        <v>18</v>
      </c>
      <c r="C5" s="3">
        <v>92501</v>
      </c>
      <c r="E5" s="3">
        <v>8</v>
      </c>
      <c r="F5" s="3">
        <v>4</v>
      </c>
      <c r="J5" s="3">
        <f>2*(0+3)</f>
        <v>6</v>
      </c>
      <c r="N5" s="3">
        <f t="shared" si="0"/>
        <v>18</v>
      </c>
    </row>
    <row r="6" spans="1:15" x14ac:dyDescent="0.3">
      <c r="A6" s="4" t="s">
        <v>26</v>
      </c>
      <c r="B6" t="s">
        <v>18</v>
      </c>
      <c r="C6" s="3">
        <v>68437</v>
      </c>
      <c r="E6" s="3">
        <v>8</v>
      </c>
      <c r="J6" s="3">
        <f>2*(2+2)</f>
        <v>8</v>
      </c>
      <c r="N6" s="3">
        <f t="shared" si="0"/>
        <v>16</v>
      </c>
    </row>
    <row r="7" spans="1:15" x14ac:dyDescent="0.3">
      <c r="A7" s="4" t="s">
        <v>61</v>
      </c>
      <c r="B7" t="s">
        <v>62</v>
      </c>
      <c r="C7" s="3">
        <v>90520</v>
      </c>
      <c r="H7" s="3">
        <v>2</v>
      </c>
      <c r="J7" s="3">
        <v>4</v>
      </c>
      <c r="L7" s="3">
        <v>4</v>
      </c>
      <c r="N7" s="3">
        <f>SUM(E7:M7)</f>
        <v>10</v>
      </c>
    </row>
    <row r="8" spans="1:15" x14ac:dyDescent="0.3">
      <c r="A8" s="4" t="s">
        <v>31</v>
      </c>
      <c r="B8" t="s">
        <v>6</v>
      </c>
      <c r="C8" s="3">
        <v>95921</v>
      </c>
      <c r="F8" s="3">
        <v>1</v>
      </c>
      <c r="J8" s="3">
        <f>2*(0+3)</f>
        <v>6</v>
      </c>
      <c r="N8" s="3">
        <f t="shared" si="0"/>
        <v>7</v>
      </c>
    </row>
    <row r="9" spans="1:15" x14ac:dyDescent="0.3">
      <c r="A9" s="4" t="s">
        <v>23</v>
      </c>
      <c r="B9" t="s">
        <v>6</v>
      </c>
      <c r="C9" s="3">
        <v>92797</v>
      </c>
      <c r="E9" s="3">
        <v>2</v>
      </c>
      <c r="F9" s="7" t="s">
        <v>33</v>
      </c>
      <c r="J9" s="3">
        <f>2*2</f>
        <v>4</v>
      </c>
      <c r="N9" s="3">
        <f t="shared" si="0"/>
        <v>6</v>
      </c>
    </row>
    <row r="10" spans="1:15" x14ac:dyDescent="0.3">
      <c r="A10" s="4" t="s">
        <v>21</v>
      </c>
      <c r="B10" t="s">
        <v>14</v>
      </c>
      <c r="C10" s="3">
        <v>90025</v>
      </c>
      <c r="E10" s="3">
        <v>2</v>
      </c>
      <c r="J10" s="3">
        <f>2*1</f>
        <v>2</v>
      </c>
      <c r="K10" s="3">
        <v>2</v>
      </c>
      <c r="N10" s="3">
        <f t="shared" si="0"/>
        <v>6</v>
      </c>
    </row>
    <row r="11" spans="1:15" x14ac:dyDescent="0.3">
      <c r="A11" s="4" t="s">
        <v>25</v>
      </c>
      <c r="B11" t="s">
        <v>17</v>
      </c>
      <c r="C11" s="3">
        <v>99489</v>
      </c>
      <c r="E11" s="3">
        <v>2</v>
      </c>
      <c r="K11" s="3">
        <f>(3+0)</f>
        <v>3</v>
      </c>
      <c r="N11" s="3">
        <f t="shared" si="0"/>
        <v>5</v>
      </c>
    </row>
    <row r="12" spans="1:15" x14ac:dyDescent="0.3">
      <c r="A12" s="4" t="s">
        <v>54</v>
      </c>
      <c r="B12" t="s">
        <v>14</v>
      </c>
      <c r="C12" s="3">
        <v>101354</v>
      </c>
      <c r="K12" s="3">
        <f>(3+2)</f>
        <v>5</v>
      </c>
      <c r="N12" s="3">
        <f t="shared" si="0"/>
        <v>5</v>
      </c>
    </row>
    <row r="13" spans="1:15" x14ac:dyDescent="0.3">
      <c r="A13" s="4" t="s">
        <v>48</v>
      </c>
      <c r="B13" t="s">
        <v>9</v>
      </c>
      <c r="C13" s="3">
        <v>68066</v>
      </c>
      <c r="E13" s="3">
        <v>4</v>
      </c>
      <c r="N13" s="3">
        <f t="shared" si="0"/>
        <v>4</v>
      </c>
    </row>
    <row r="14" spans="1:15" x14ac:dyDescent="0.3">
      <c r="A14" s="6" t="s">
        <v>36</v>
      </c>
      <c r="B14" t="s">
        <v>18</v>
      </c>
      <c r="C14" s="3">
        <v>92735</v>
      </c>
      <c r="G14" s="3">
        <v>2</v>
      </c>
      <c r="J14" s="3">
        <f>2*1</f>
        <v>2</v>
      </c>
      <c r="N14" s="3">
        <f t="shared" si="0"/>
        <v>4</v>
      </c>
    </row>
    <row r="15" spans="1:15" x14ac:dyDescent="0.3">
      <c r="A15" s="4" t="s">
        <v>46</v>
      </c>
      <c r="B15" t="s">
        <v>18</v>
      </c>
      <c r="C15" s="3">
        <v>91921</v>
      </c>
      <c r="E15" s="3">
        <v>4</v>
      </c>
      <c r="J15" s="5"/>
      <c r="N15" s="3">
        <f t="shared" si="0"/>
        <v>4</v>
      </c>
    </row>
    <row r="16" spans="1:15" x14ac:dyDescent="0.3">
      <c r="A16" s="4" t="s">
        <v>43</v>
      </c>
      <c r="B16" t="s">
        <v>20</v>
      </c>
      <c r="C16" s="3">
        <v>100860</v>
      </c>
      <c r="E16" s="3">
        <v>2</v>
      </c>
      <c r="I16" s="3">
        <v>2</v>
      </c>
      <c r="J16" s="5" t="s">
        <v>32</v>
      </c>
      <c r="N16" s="3">
        <f t="shared" si="0"/>
        <v>4</v>
      </c>
    </row>
    <row r="17" spans="1:14" x14ac:dyDescent="0.3">
      <c r="A17" s="4" t="s">
        <v>52</v>
      </c>
      <c r="B17" t="s">
        <v>53</v>
      </c>
      <c r="C17" s="3">
        <v>90598</v>
      </c>
      <c r="K17" s="3">
        <f>(3+0)</f>
        <v>3</v>
      </c>
      <c r="N17" s="3">
        <f t="shared" si="0"/>
        <v>3</v>
      </c>
    </row>
    <row r="18" spans="1:14" x14ac:dyDescent="0.3">
      <c r="A18" s="4" t="s">
        <v>60</v>
      </c>
      <c r="B18" t="s">
        <v>17</v>
      </c>
      <c r="C18" s="3">
        <v>104554</v>
      </c>
      <c r="K18" s="3">
        <v>2</v>
      </c>
      <c r="N18" s="3">
        <f t="shared" si="0"/>
        <v>2</v>
      </c>
    </row>
    <row r="19" spans="1:14" ht="17.399999999999999" x14ac:dyDescent="0.35">
      <c r="A19" s="4" t="s">
        <v>63</v>
      </c>
      <c r="B19" t="s">
        <v>6</v>
      </c>
      <c r="C19" s="3">
        <v>96535</v>
      </c>
      <c r="E19" s="3">
        <v>2</v>
      </c>
      <c r="F19" s="5" t="s">
        <v>64</v>
      </c>
      <c r="N19" s="3">
        <f t="shared" si="0"/>
        <v>2</v>
      </c>
    </row>
    <row r="20" spans="1:14" ht="17.399999999999999" x14ac:dyDescent="0.35">
      <c r="A20" s="4" t="s">
        <v>39</v>
      </c>
      <c r="B20" t="s">
        <v>9</v>
      </c>
      <c r="C20" s="3">
        <v>103997</v>
      </c>
      <c r="J20" s="3">
        <f>2*1</f>
        <v>2</v>
      </c>
      <c r="L20" s="5" t="s">
        <v>64</v>
      </c>
      <c r="N20" s="3">
        <f t="shared" si="0"/>
        <v>2</v>
      </c>
    </row>
    <row r="21" spans="1:14" x14ac:dyDescent="0.3">
      <c r="A21" s="4" t="s">
        <v>45</v>
      </c>
      <c r="B21" t="s">
        <v>9</v>
      </c>
      <c r="C21" s="3">
        <v>93448</v>
      </c>
      <c r="E21" s="3">
        <v>2</v>
      </c>
      <c r="N21" s="3">
        <f t="shared" si="0"/>
        <v>2</v>
      </c>
    </row>
    <row r="22" spans="1:14" x14ac:dyDescent="0.3">
      <c r="A22" s="4" t="s">
        <v>42</v>
      </c>
      <c r="B22" t="s">
        <v>18</v>
      </c>
      <c r="C22" s="3">
        <v>65897</v>
      </c>
      <c r="J22" s="3">
        <v>2</v>
      </c>
      <c r="N22" s="3">
        <f t="shared" si="0"/>
        <v>2</v>
      </c>
    </row>
    <row r="23" spans="1:14" x14ac:dyDescent="0.3">
      <c r="A23" s="4" t="s">
        <v>35</v>
      </c>
      <c r="B23" t="s">
        <v>18</v>
      </c>
      <c r="C23" s="3">
        <v>68601</v>
      </c>
      <c r="E23" s="3">
        <v>0</v>
      </c>
      <c r="F23" s="5" t="s">
        <v>32</v>
      </c>
      <c r="G23" s="3">
        <v>0</v>
      </c>
      <c r="H23" s="3">
        <v>2</v>
      </c>
      <c r="N23" s="3">
        <f t="shared" si="0"/>
        <v>2</v>
      </c>
    </row>
    <row r="24" spans="1:14" ht="16.2" customHeight="1" x14ac:dyDescent="0.3">
      <c r="A24" s="4" t="s">
        <v>38</v>
      </c>
      <c r="B24" t="s">
        <v>20</v>
      </c>
      <c r="C24" s="3">
        <v>94059</v>
      </c>
      <c r="I24" s="3" t="s">
        <v>40</v>
      </c>
      <c r="N24" s="3">
        <v>2</v>
      </c>
    </row>
    <row r="25" spans="1:14" x14ac:dyDescent="0.3">
      <c r="A25" s="4" t="s">
        <v>50</v>
      </c>
      <c r="B25" t="s">
        <v>17</v>
      </c>
      <c r="C25" s="3">
        <v>98844</v>
      </c>
      <c r="K25" s="3">
        <v>1</v>
      </c>
      <c r="N25" s="3">
        <f t="shared" ref="N25:N33" si="1">SUM(E25:M25)</f>
        <v>1</v>
      </c>
    </row>
    <row r="26" spans="1:14" x14ac:dyDescent="0.3">
      <c r="A26" s="4" t="s">
        <v>24</v>
      </c>
      <c r="B26" t="s">
        <v>14</v>
      </c>
      <c r="C26" s="3">
        <v>103388</v>
      </c>
      <c r="E26" s="3">
        <v>0</v>
      </c>
      <c r="K26" s="3">
        <v>1</v>
      </c>
      <c r="N26" s="3">
        <f t="shared" si="1"/>
        <v>1</v>
      </c>
    </row>
    <row r="27" spans="1:14" x14ac:dyDescent="0.3">
      <c r="A27" s="4" t="s">
        <v>57</v>
      </c>
      <c r="B27" t="s">
        <v>58</v>
      </c>
      <c r="C27" s="3">
        <v>101184</v>
      </c>
      <c r="K27" s="3">
        <v>1</v>
      </c>
      <c r="N27" s="3">
        <f t="shared" si="1"/>
        <v>1</v>
      </c>
    </row>
    <row r="28" spans="1:14" x14ac:dyDescent="0.3">
      <c r="A28" s="4" t="s">
        <v>59</v>
      </c>
      <c r="B28" t="s">
        <v>17</v>
      </c>
      <c r="C28" s="3">
        <v>100056</v>
      </c>
      <c r="K28" s="3">
        <v>0</v>
      </c>
      <c r="N28" s="3">
        <f t="shared" si="1"/>
        <v>0</v>
      </c>
    </row>
    <row r="29" spans="1:14" x14ac:dyDescent="0.3">
      <c r="A29" s="4" t="s">
        <v>16</v>
      </c>
      <c r="B29" t="s">
        <v>6</v>
      </c>
      <c r="C29" s="3">
        <v>97772</v>
      </c>
      <c r="E29" s="3">
        <v>0</v>
      </c>
      <c r="F29" s="5" t="s">
        <v>32</v>
      </c>
      <c r="J29" s="3">
        <f>2*0</f>
        <v>0</v>
      </c>
      <c r="N29" s="3">
        <f t="shared" si="1"/>
        <v>0</v>
      </c>
    </row>
    <row r="30" spans="1:14" x14ac:dyDescent="0.3">
      <c r="A30" s="4" t="s">
        <v>15</v>
      </c>
      <c r="B30" t="s">
        <v>9</v>
      </c>
      <c r="C30" s="3">
        <v>95429</v>
      </c>
      <c r="E30" s="3">
        <v>0</v>
      </c>
      <c r="F30" s="5" t="s">
        <v>32</v>
      </c>
      <c r="G30" s="3">
        <v>0</v>
      </c>
      <c r="H30" s="3">
        <v>0</v>
      </c>
      <c r="J30" s="3">
        <f>2*0</f>
        <v>0</v>
      </c>
      <c r="N30" s="3">
        <f t="shared" si="1"/>
        <v>0</v>
      </c>
    </row>
    <row r="31" spans="1:14" x14ac:dyDescent="0.3">
      <c r="A31" s="4" t="s">
        <v>56</v>
      </c>
      <c r="B31" t="s">
        <v>14</v>
      </c>
      <c r="C31" s="3">
        <v>106414</v>
      </c>
      <c r="K31" s="3">
        <v>0</v>
      </c>
      <c r="N31" s="3">
        <f t="shared" si="1"/>
        <v>0</v>
      </c>
    </row>
    <row r="32" spans="1:14" x14ac:dyDescent="0.3">
      <c r="A32" s="4" t="s">
        <v>55</v>
      </c>
      <c r="B32" t="s">
        <v>14</v>
      </c>
      <c r="C32" s="3">
        <v>106423</v>
      </c>
      <c r="K32" s="3">
        <v>0</v>
      </c>
      <c r="N32" s="3">
        <f t="shared" si="1"/>
        <v>0</v>
      </c>
    </row>
    <row r="33" spans="1:14" x14ac:dyDescent="0.3">
      <c r="A33" s="4" t="s">
        <v>51</v>
      </c>
      <c r="B33" t="s">
        <v>14</v>
      </c>
      <c r="C33" s="3">
        <v>102566</v>
      </c>
      <c r="K33" s="3">
        <v>0</v>
      </c>
      <c r="N33" s="3">
        <f t="shared" si="1"/>
        <v>0</v>
      </c>
    </row>
    <row r="34" spans="1:14" x14ac:dyDescent="0.3">
      <c r="A34" s="4" t="s">
        <v>22</v>
      </c>
      <c r="B34" t="s">
        <v>20</v>
      </c>
      <c r="C34" s="3">
        <v>93769</v>
      </c>
      <c r="E34" s="3">
        <v>0</v>
      </c>
      <c r="I34" s="3">
        <v>0</v>
      </c>
      <c r="N34" s="3">
        <f t="shared" ref="N34" si="2">SUM(E34:M34)</f>
        <v>0</v>
      </c>
    </row>
    <row r="35" spans="1:14" x14ac:dyDescent="0.3">
      <c r="A35" s="4" t="s">
        <v>49</v>
      </c>
      <c r="B35" t="s">
        <v>20</v>
      </c>
      <c r="C35" s="3">
        <v>101324</v>
      </c>
      <c r="E35" s="3">
        <v>0</v>
      </c>
      <c r="N35" s="3">
        <f>SUM(E35:M35)</f>
        <v>0</v>
      </c>
    </row>
    <row r="36" spans="1:14" x14ac:dyDescent="0.3">
      <c r="A36" s="4"/>
      <c r="N36" s="5"/>
    </row>
    <row r="37" spans="1:14" x14ac:dyDescent="0.3">
      <c r="A37" s="4" t="s">
        <v>34</v>
      </c>
      <c r="E37" s="5"/>
    </row>
    <row r="38" spans="1:14" x14ac:dyDescent="0.3">
      <c r="A38" s="4" t="s">
        <v>37</v>
      </c>
      <c r="E38" s="5"/>
    </row>
    <row r="39" spans="1:14" x14ac:dyDescent="0.3">
      <c r="A39" s="4" t="s">
        <v>44</v>
      </c>
    </row>
    <row r="40" spans="1:14" x14ac:dyDescent="0.3">
      <c r="A40" s="6"/>
    </row>
    <row r="43" spans="1:14" x14ac:dyDescent="0.3">
      <c r="A43" s="4"/>
    </row>
    <row r="44" spans="1:14" x14ac:dyDescent="0.3">
      <c r="A44" s="4"/>
    </row>
  </sheetData>
  <sortState xmlns:xlrd2="http://schemas.microsoft.com/office/spreadsheetml/2017/richdata2" ref="A2:N38">
    <sortCondition descending="1" ref="N2:N38"/>
    <sortCondition ref="B2:B38"/>
  </sortState>
  <printOptions gridLines="1"/>
  <pageMargins left="0.70866141732283472" right="0.70866141732283472" top="0.74803149606299213" bottom="0.74803149606299213" header="0.31496062992125984" footer="0.31496062992125984"/>
  <pageSetup paperSize="9" scale="62" orientation="portrait" horizontalDpi="4294967293" verticalDpi="0" r:id="rId1"/>
  <headerFooter>
    <oddHeader>&amp;L&amp;"-,Fet"&amp;14Road to Öst Team Cup 2025 powered by TENNIS-POINT.
PS12A. Poängställning efter Bosse Larsson Cup</oddHeader>
    <oddFooter>&amp;RUppdaterad av Rolf 25-10-06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Sheet1</vt:lpstr>
      <vt:lpstr>Sheet1!Utskriftsområde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mirza beciragic</dc:creator>
  <cp:lastModifiedBy>Rolf Olsson</cp:lastModifiedBy>
  <cp:lastPrinted>2025-10-06T09:29:23Z</cp:lastPrinted>
  <dcterms:created xsi:type="dcterms:W3CDTF">2019-02-07T10:52:31Z</dcterms:created>
  <dcterms:modified xsi:type="dcterms:W3CDTF">2025-10-06T09:30:25Z</dcterms:modified>
</cp:coreProperties>
</file>